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675" tabRatio="902" activeTab="3"/>
  </bookViews>
  <sheets>
    <sheet name="Guidelines" sheetId="1" r:id="rId1"/>
    <sheet name="Data" sheetId="2" r:id="rId2"/>
    <sheet name="Results" sheetId="3" r:id="rId3"/>
    <sheet name="Labour" sheetId="4" r:id="rId4"/>
    <sheet name="Transportation Costs" sheetId="5" r:id="rId5"/>
  </sheets>
  <definedNames>
    <definedName name="_xlnm.Print_Area" localSheetId="1">'Data'!$A$1:$E$30</definedName>
    <definedName name="_xlnm.Print_Area" localSheetId="0">'Guidelines'!$A$1:$L$44</definedName>
    <definedName name="_xlnm.Print_Area" localSheetId="3">'Labour'!$A$1:$E$41</definedName>
    <definedName name="_xlnm.Print_Area" localSheetId="2">'Results'!$A$1:$E$35</definedName>
    <definedName name="_xlnm.Print_Area" localSheetId="4">'Transportation Costs'!$A$1:$E$20</definedName>
  </definedNames>
  <calcPr fullCalcOnLoad="1"/>
</workbook>
</file>

<file path=xl/sharedStrings.xml><?xml version="1.0" encoding="utf-8"?>
<sst xmlns="http://schemas.openxmlformats.org/spreadsheetml/2006/main" count="212" uniqueCount="131">
  <si>
    <t>[PLN]</t>
  </si>
  <si>
    <t>[%]</t>
  </si>
  <si>
    <t>Pracochłonność - sporządzanie raportu</t>
  </si>
  <si>
    <t>[m]</t>
  </si>
  <si>
    <t>www.ecr.pl</t>
  </si>
  <si>
    <t>www.ilim.poznan.pl</t>
  </si>
  <si>
    <t xml:space="preserve">    </t>
  </si>
  <si>
    <r>
      <t xml:space="preserve">Wysokość palety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Wysokość palety EUR</t>
    </r>
  </si>
  <si>
    <t>v 1.02</t>
  </si>
  <si>
    <t>© Biuro ECR Polska, Instytut Logistyki i Magazynowania</t>
  </si>
  <si>
    <t>Pallets Calculations Sheet</t>
  </si>
  <si>
    <t>Simple &amp; efficient tool</t>
  </si>
  <si>
    <t>for cost calculations</t>
  </si>
  <si>
    <t>of using pallets</t>
  </si>
  <si>
    <t>1. The unit cost is calculated as a quotient of total costs of pallet treturns and total number of pallets circulating in a given system.</t>
  </si>
  <si>
    <t>2. The manufacturer (pallets user) pays fot the transportation of empty pallets.</t>
  </si>
  <si>
    <t>3. Data are given for a specified period.</t>
  </si>
  <si>
    <t>4. For the frozen capital costs calculation it is assumed, that a year is 365 days.</t>
  </si>
  <si>
    <t>5. For the costs of empty pallets warehousing, the month is 30 days long.</t>
  </si>
  <si>
    <t>6. To calculate 1 man-hour cost, 22 work days a month 8 hours a day were assumed.</t>
  </si>
  <si>
    <t xml:space="preserve">    2,7 m2 of transportation road is added.</t>
  </si>
  <si>
    <t>8. The sheet is universal - for both manufacturers (sending their goods on pallets) and retailers</t>
  </si>
  <si>
    <t>Abbreviations:</t>
  </si>
  <si>
    <t>DC/CW - Ditribution Centre (of a retailer) / Central Warehouse (manufacturers')</t>
  </si>
  <si>
    <t xml:space="preserve">    (receiving the goods with pallets to their Distribution Centres and forwarding to retail outlets).</t>
  </si>
  <si>
    <t>9. Data to be put in "Data" sheet, the result will be shown in "Results".</t>
  </si>
  <si>
    <t>Assumptions and Guidelines</t>
  </si>
  <si>
    <t>10. "Labour" and "Transportation costs" sheets are of auxiliary role to fill the "Data", they are not mandatory to be filled.</t>
  </si>
  <si>
    <t>Please fill the yellow fields</t>
  </si>
  <si>
    <t>In case of difficulties reaching some particular data, please estimate it.</t>
  </si>
  <si>
    <t>Continue</t>
  </si>
  <si>
    <t>Enrty data</t>
  </si>
  <si>
    <t>Quantity</t>
  </si>
  <si>
    <t>Unit</t>
  </si>
  <si>
    <r>
      <t xml:space="preserve">Number of pallets used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Quantity of pallets circulating during a given period (a week, month, year etc)</t>
    </r>
  </si>
  <si>
    <t>Period for the data given</t>
  </si>
  <si>
    <r>
      <t xml:space="preserve">Returned pallets ratio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Pallets that returned to your company vs pallets send</t>
    </r>
  </si>
  <si>
    <r>
      <t xml:space="preserve">Damaged pallets ratio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Pallets damaged vs pallets returned</t>
    </r>
  </si>
  <si>
    <r>
      <t xml:space="preserve">Work consumption in Orders/Returns Processing Unit of a DC/CW (related to pallets, in a given period)                                                         </t>
    </r>
    <r>
      <rPr>
        <i/>
        <u val="single"/>
        <sz val="9"/>
        <rFont val="Arial"/>
        <family val="2"/>
      </rPr>
      <t>Calculation in the "Labour" sheet</t>
    </r>
  </si>
  <si>
    <t>RO/RW - Retail Outlet / Regional Warehouse</t>
  </si>
  <si>
    <r>
      <t xml:space="preserve">Work consumption in Orders/Returns Processing Unit of a RO/RW (related to pallets, in a given period)                                                                                    </t>
    </r>
    <r>
      <rPr>
        <i/>
        <u val="single"/>
        <sz val="9"/>
        <rFont val="Arial"/>
        <family val="2"/>
      </rPr>
      <t>Calculation in the "Labour" sheet</t>
    </r>
  </si>
  <si>
    <r>
      <t xml:space="preserve">Work consumption in warehous of RO/RW (for processing 100 pallets)                                                                                                                                                                                                   </t>
    </r>
    <r>
      <rPr>
        <i/>
        <u val="single"/>
        <sz val="9"/>
        <rFont val="Arial"/>
        <family val="2"/>
      </rPr>
      <t>Calculation in the "Labour" sheet</t>
    </r>
  </si>
  <si>
    <t>The price of a new EUR pallet</t>
  </si>
  <si>
    <r>
      <t xml:space="preserve">The cost of  1 empty pallet transportation     </t>
    </r>
    <r>
      <rPr>
        <u val="single"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The average cost of return-transprotation of empty pallet</t>
    </r>
    <r>
      <rPr>
        <i/>
        <sz val="9"/>
        <rFont val="Arial"/>
        <family val="2"/>
      </rPr>
      <t xml:space="preserve">     </t>
    </r>
    <r>
      <rPr>
        <u val="single"/>
        <sz val="10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i/>
        <u val="single"/>
        <sz val="9"/>
        <rFont val="Arial"/>
        <family val="2"/>
      </rPr>
      <t>Calculation in the "Transportation costs" sheet</t>
    </r>
  </si>
  <si>
    <t>The cost of repairing 1 pallet</t>
  </si>
  <si>
    <r>
      <t xml:space="preserve">The pay of Warehouse employee at DC/CW                                                                             </t>
    </r>
    <r>
      <rPr>
        <i/>
        <sz val="9"/>
        <rFont val="Arial"/>
        <family val="2"/>
      </rPr>
      <t>Yearly gross pay (cost for employer)</t>
    </r>
  </si>
  <si>
    <t>The pay of Warehouse employee at RO/RW</t>
  </si>
  <si>
    <t>The pay of Orders/Returns Processing Unit employee at RO/RW</t>
  </si>
  <si>
    <t>Space used by 1 empty pallet                                                                                                                                                         An average for the standard EUR pallet</t>
  </si>
  <si>
    <t>Hight to which the pallets are stacked</t>
  </si>
  <si>
    <t>Expected rate of return on capital frozen in non-circulating pallets</t>
  </si>
  <si>
    <t>Current EUR exchange rate</t>
  </si>
  <si>
    <t>Estimated length of an average pallet lifecycle; the number of pallet usages (loading-shipping-return); from the moment of buying the new pallet till whan it needs to be repaired</t>
  </si>
  <si>
    <t xml:space="preserve">DC/CW - Ditribution Centre / Central Warehouse </t>
  </si>
  <si>
    <t>[pcs]</t>
  </si>
  <si>
    <t>[days]</t>
  </si>
  <si>
    <t>[man-hour]</t>
  </si>
  <si>
    <t>[PLN/person/year]</t>
  </si>
  <si>
    <r>
      <t xml:space="preserve">The pay of Orders/Returns Processing Unit employee at DC/CW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Yearly gross pay (cost for employer)</t>
    </r>
  </si>
  <si>
    <t>[sqm]</t>
  </si>
  <si>
    <r>
      <t>The cost of renting 1 sqm</t>
    </r>
    <r>
      <rPr>
        <sz val="10"/>
        <rFont val="Arial"/>
        <family val="0"/>
      </rPr>
      <t xml:space="preserve"> of warehouse                       </t>
    </r>
    <r>
      <rPr>
        <i/>
        <sz val="10"/>
        <rFont val="Arial"/>
        <family val="2"/>
      </rPr>
      <t>Average monthly cost of renting warhouse space</t>
    </r>
  </si>
  <si>
    <r>
      <t>[PLN/sqm</t>
    </r>
    <r>
      <rPr>
        <sz val="10"/>
        <rFont val="Arial"/>
        <family val="0"/>
      </rPr>
      <t>/month]</t>
    </r>
  </si>
  <si>
    <t>[number]</t>
  </si>
  <si>
    <t>Circulation Cost (return cycle)                                                                                                                                                                                                   of 1 pallet</t>
  </si>
  <si>
    <r>
      <t>Detailed</t>
    </r>
    <r>
      <rPr>
        <sz val="10"/>
        <color indexed="12"/>
        <rFont val="Arial"/>
        <family val="2"/>
      </rPr>
      <t xml:space="preserve"> </t>
    </r>
    <r>
      <rPr>
        <u val="single"/>
        <sz val="10"/>
        <color indexed="12"/>
        <rFont val="Arial"/>
        <family val="2"/>
      </rPr>
      <t>results</t>
    </r>
  </si>
  <si>
    <t>Costs per 1 pallet</t>
  </si>
  <si>
    <t>Circulation Cost (return cycle) of 1 pallet</t>
  </si>
  <si>
    <t>including:</t>
  </si>
  <si>
    <t>Transportation cost</t>
  </si>
  <si>
    <t>Receiving cost - incl. unloading &amp; segregating DC/CW</t>
  </si>
  <si>
    <t>Costs of Orders/Returns Processing Unit at DC/CW</t>
  </si>
  <si>
    <t>Cost of shipping pallet RO/RW</t>
  </si>
  <si>
    <t>Costs of Orders/Returns Processing Unit at RO/RW</t>
  </si>
  <si>
    <t>Cost of repairing damaged pallets</t>
  </si>
  <si>
    <t>Costs of replenishing pallet pool</t>
  </si>
  <si>
    <t>Cost of storing empty pallets</t>
  </si>
  <si>
    <t>Cost of frozen capital in empty pallets</t>
  </si>
  <si>
    <r>
      <t xml:space="preserve">Number of noncirculating pallets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Quantity of pallets stored for more than 5 days</t>
    </r>
  </si>
  <si>
    <t>7. Unused pallets are stored in blocks, taking only as much space as necessary. No fixed space assigned for empty pallets;</t>
  </si>
  <si>
    <t>Costs of storing</t>
  </si>
  <si>
    <t>Number of empty pallets</t>
  </si>
  <si>
    <r>
      <t xml:space="preserve">Space taken by 1 empty pallet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For a standard EUR pallet, incl. transportation road</t>
    </r>
  </si>
  <si>
    <r>
      <t xml:space="preserve">Pallet height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height of a standard EUR pallet</t>
    </r>
  </si>
  <si>
    <t>Height to which teh pallets are stacked</t>
  </si>
  <si>
    <t>[PLN/sqm/month]</t>
  </si>
  <si>
    <t>Total cost of storing empty pallets</t>
  </si>
  <si>
    <t>Number of non-circulating pallets</t>
  </si>
  <si>
    <t>Price of 1 new EUR pallet</t>
  </si>
  <si>
    <t>Transportation costs</t>
  </si>
  <si>
    <t>Cost of capital lock-up</t>
  </si>
  <si>
    <t>Exchange rate EUR/PLN</t>
  </si>
  <si>
    <r>
      <t xml:space="preserve">Work consumption in warehouse of DC/CW (for processing 100 pallets)                                                                                                                                                                                                </t>
    </r>
    <r>
      <rPr>
        <i/>
        <u val="single"/>
        <sz val="9"/>
        <rFont val="Arial"/>
        <family val="2"/>
      </rPr>
      <t>Calculation in the "Labour" sheet</t>
    </r>
    <r>
      <rPr>
        <u val="single"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</si>
  <si>
    <r>
      <t xml:space="preserve">Work consumption in Orders/Returns Processing Unit of a DC/CW (returns from stores and to suppliers)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Specify the time-length of given activities in man-hours for the period where the pallets were processed</t>
    </r>
  </si>
  <si>
    <r>
      <t xml:space="preserve">Work consumption in Orders/Returns Processing Unit of a RO/RW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Specify the time-length of given activities in man-hours for the period where the pallets were processed</t>
    </r>
  </si>
  <si>
    <r>
      <t xml:space="preserve">Work consumption in warehouse of DC/CW (for processing 100 pallets)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Specify the time-length of given activities in man-hours for the period where the pallets were processed</t>
    </r>
  </si>
  <si>
    <r>
      <t xml:space="preserve">Work consumption in warehouse of RO/RW (for processing 100 pallets)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Specify the time-length of given activities in man-hours for the period where the pallets were processed</t>
    </r>
  </si>
  <si>
    <t>Generatign the general balance sheet of pallets</t>
  </si>
  <si>
    <t>Generating and sending pallet balance sheets to RO/RW</t>
  </si>
  <si>
    <t>Negotiating return of pallets</t>
  </si>
  <si>
    <t>Generating a transport-order</t>
  </si>
  <si>
    <t>Organising transportation</t>
  </si>
  <si>
    <t>Registering &amp; receiving</t>
  </si>
  <si>
    <t>Processing transport invoice</t>
  </si>
  <si>
    <t>Ordering pallets for replenishment</t>
  </si>
  <si>
    <t>other</t>
  </si>
  <si>
    <t>SUM</t>
  </si>
  <si>
    <t>return</t>
  </si>
  <si>
    <t>Confirming the balance sheet with RO/RW</t>
  </si>
  <si>
    <t>Confirming the balance sheet with DC/CW</t>
  </si>
  <si>
    <t>Generating and sending pallet balance sheets to DC/CW</t>
  </si>
  <si>
    <t>Unloading empty pallets</t>
  </si>
  <si>
    <t>segregating empty pallets</t>
  </si>
  <si>
    <t>Loading empty pallets (for suplier)</t>
  </si>
  <si>
    <t>Stocktaking</t>
  </si>
  <si>
    <t>Other</t>
  </si>
  <si>
    <t>Loading empty pallets (returnm do DC/CW)</t>
  </si>
  <si>
    <t>Generating report</t>
  </si>
  <si>
    <t>Calculator for transportation of 1 empty pallet</t>
  </si>
  <si>
    <t>External transportation</t>
  </si>
  <si>
    <t>Internal transportation</t>
  </si>
  <si>
    <t>Number of pallets moved in a given period</t>
  </si>
  <si>
    <t>The cost of a logistics service for given period</t>
  </si>
  <si>
    <t>Cost of transporting 1 pallet</t>
  </si>
  <si>
    <t>Labour costs</t>
  </si>
  <si>
    <t>[PLN/man/year]</t>
  </si>
  <si>
    <t>Exploatation costs including:</t>
  </si>
  <si>
    <t>fuel</t>
  </si>
  <si>
    <t>service</t>
  </si>
  <si>
    <t>leasing</t>
  </si>
  <si>
    <t>insurance</t>
  </si>
  <si>
    <t>depreciation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</si>
</sst>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0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  <numFmt numFmtId="187" formatCode="#,##0.00\ &quot;zł&quot;"/>
    <numFmt numFmtId="188" formatCode="#,##0.00\ [$EUR]"/>
    <numFmt numFmtId="189" formatCode="#,##0.000\ [$EUR]"/>
    <numFmt numFmtId="190" formatCode="#,##0.000\ &quot;zł&quot;"/>
    <numFmt numFmtId="191" formatCode="#,##0.0000\ &quot;zł&quot;"/>
    <numFmt numFmtId="192" formatCode="#,##0.00\ [$PLN]"/>
    <numFmt numFmtId="193" formatCode="[$-415]d\ mmmm\ yyyy"/>
    <numFmt numFmtId="194" formatCode="yyyy/mm/dd;@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4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i/>
      <u val="single"/>
      <sz val="9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medium"/>
      <right style="medium"/>
      <top style="thin">
        <color indexed="9"/>
      </top>
      <bottom style="medium"/>
    </border>
    <border>
      <left style="medium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187" fontId="3" fillId="33" borderId="11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53" applyAlignment="1" applyProtection="1">
      <alignment/>
      <protection/>
    </xf>
    <xf numFmtId="0" fontId="3" fillId="35" borderId="12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horizontal="center" vertical="center" wrapText="1"/>
    </xf>
    <xf numFmtId="3" fontId="3" fillId="35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88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6" borderId="22" xfId="0" applyFont="1" applyFill="1" applyBorder="1" applyAlignment="1">
      <alignment horizontal="right" vertical="center" wrapText="1"/>
    </xf>
    <xf numFmtId="0" fontId="1" fillId="36" borderId="23" xfId="0" applyFont="1" applyFill="1" applyBorder="1" applyAlignment="1">
      <alignment horizontal="center"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92" fontId="1" fillId="36" borderId="17" xfId="0" applyNumberFormat="1" applyFont="1" applyFill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>
      <alignment/>
    </xf>
    <xf numFmtId="194" fontId="0" fillId="0" borderId="0" xfId="0" applyNumberFormat="1" applyAlignment="1">
      <alignment horizontal="center" vertical="center" wrapText="1"/>
    </xf>
    <xf numFmtId="0" fontId="0" fillId="0" borderId="15" xfId="53" applyFont="1" applyBorder="1" applyAlignment="1" applyProtection="1">
      <alignment vertical="center" wrapText="1"/>
      <protection/>
    </xf>
    <xf numFmtId="192" fontId="0" fillId="0" borderId="16" xfId="0" applyNumberFormat="1" applyFill="1" applyBorder="1" applyAlignment="1" applyProtection="1">
      <alignment horizontal="left" vertical="center" wrapText="1"/>
      <protection/>
    </xf>
    <xf numFmtId="3" fontId="0" fillId="34" borderId="25" xfId="0" applyNumberFormat="1" applyFill="1" applyBorder="1" applyAlignment="1" applyProtection="1">
      <alignment horizontal="center" vertical="center" wrapText="1"/>
      <protection locked="0"/>
    </xf>
    <xf numFmtId="9" fontId="0" fillId="34" borderId="25" xfId="59" applyFont="1" applyFill="1" applyBorder="1" applyAlignment="1" applyProtection="1">
      <alignment horizontal="center" vertical="center" wrapText="1"/>
      <protection locked="0"/>
    </xf>
    <xf numFmtId="4" fontId="0" fillId="34" borderId="25" xfId="0" applyNumberFormat="1" applyFill="1" applyBorder="1" applyAlignment="1" applyProtection="1">
      <alignment horizontal="center" vertical="center" wrapText="1"/>
      <protection locked="0"/>
    </xf>
    <xf numFmtId="4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8" xfId="0" applyFill="1" applyBorder="1" applyAlignment="1" applyProtection="1">
      <alignment vertical="center" wrapText="1"/>
      <protection/>
    </xf>
    <xf numFmtId="0" fontId="3" fillId="35" borderId="26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192" fontId="3" fillId="33" borderId="26" xfId="0" applyNumberFormat="1" applyFont="1" applyFill="1" applyBorder="1" applyAlignment="1" applyProtection="1">
      <alignment horizontal="center" vertical="center" wrapText="1"/>
      <protection/>
    </xf>
    <xf numFmtId="188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192" fontId="1" fillId="0" borderId="17" xfId="0" applyNumberFormat="1" applyFont="1" applyFill="1" applyBorder="1" applyAlignment="1" applyProtection="1">
      <alignment horizontal="center" vertical="center" wrapText="1"/>
      <protection/>
    </xf>
    <xf numFmtId="188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vertical="center" wrapText="1"/>
      <protection/>
    </xf>
    <xf numFmtId="189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192" fontId="1" fillId="36" borderId="32" xfId="0" applyNumberFormat="1" applyFont="1" applyFill="1" applyBorder="1" applyAlignment="1" applyProtection="1">
      <alignment horizontal="center" vertical="center" wrapText="1"/>
      <protection/>
    </xf>
    <xf numFmtId="189" fontId="1" fillId="36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36" borderId="25" xfId="0" applyNumberFormat="1" applyFont="1" applyFill="1" applyBorder="1" applyAlignment="1" applyProtection="1">
      <alignment horizontal="center" vertical="center" wrapText="1"/>
      <protection/>
    </xf>
    <xf numFmtId="4" fontId="1" fillId="36" borderId="25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right" vertical="center" wrapText="1"/>
      <protection/>
    </xf>
    <xf numFmtId="4" fontId="1" fillId="33" borderId="23" xfId="0" applyNumberFormat="1" applyFont="1" applyFill="1" applyBorder="1" applyAlignment="1" applyProtection="1">
      <alignment horizontal="center" vertical="center" wrapText="1"/>
      <protection/>
    </xf>
    <xf numFmtId="4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33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4" fontId="0" fillId="0" borderId="16" xfId="0" applyNumberForma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3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1" fillId="36" borderId="15" xfId="0" applyFont="1" applyFill="1" applyBorder="1" applyAlignment="1" applyProtection="1">
      <alignment horizontal="right" vertical="center" wrapText="1"/>
      <protection/>
    </xf>
    <xf numFmtId="4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3" fontId="0" fillId="0" borderId="25" xfId="0" applyNumberFormat="1" applyFont="1" applyFill="1" applyBorder="1" applyAlignment="1" applyProtection="1">
      <alignment horizontal="center" vertical="center" wrapText="1"/>
      <protection/>
    </xf>
    <xf numFmtId="4" fontId="1" fillId="36" borderId="23" xfId="0" applyNumberFormat="1" applyFont="1" applyFill="1" applyBorder="1" applyAlignment="1" applyProtection="1">
      <alignment horizontal="center" vertical="center" wrapText="1"/>
      <protection/>
    </xf>
    <xf numFmtId="4" fontId="1" fillId="36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/>
      <protection/>
    </xf>
    <xf numFmtId="14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51" fillId="38" borderId="0" xfId="0" applyFont="1" applyFill="1" applyAlignment="1">
      <alignment/>
    </xf>
    <xf numFmtId="0" fontId="52" fillId="3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>
      <alignment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15" xfId="53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53" applyFont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right" vertical="center" wrapText="1"/>
      <protection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3" fillId="35" borderId="4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76200</xdr:rowOff>
    </xdr:from>
    <xdr:to>
      <xdr:col>11</xdr:col>
      <xdr:colOff>1704975</xdr:colOff>
      <xdr:row>11</xdr:row>
      <xdr:rowOff>0</xdr:rowOff>
    </xdr:to>
    <xdr:pic>
      <xdr:nvPicPr>
        <xdr:cNvPr id="1" name="Picture 1" descr="ecr_pl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6200"/>
          <a:ext cx="3448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r.pl/" TargetMode="External" /><Relationship Id="rId2" Type="http://schemas.openxmlformats.org/officeDocument/2006/relationships/hyperlink" Target="http://www.ilim.poznan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showGridLines="0" zoomScaleSheetLayoutView="79" zoomScalePageLayoutView="0" workbookViewId="0" topLeftCell="A1">
      <pane ySplit="13" topLeftCell="A40" activePane="bottomLeft" state="frozen"/>
      <selection pane="topLeft" activeCell="A1" sqref="A1"/>
      <selection pane="bottomLeft" activeCell="A13" sqref="A1:IV16384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12.140625" style="0" customWidth="1"/>
    <col min="5" max="5" width="4.00390625" style="0" customWidth="1"/>
    <col min="7" max="7" width="4.421875" style="0" customWidth="1"/>
    <col min="12" max="12" width="29.28125" style="0" customWidth="1"/>
    <col min="13" max="13" width="8.140625" style="0" customWidth="1"/>
    <col min="14" max="14" width="4.421875" style="0" customWidth="1"/>
    <col min="15" max="15" width="9.00390625" style="0" customWidth="1"/>
  </cols>
  <sheetData>
    <row r="2" ht="18">
      <c r="B2" s="18" t="s">
        <v>10</v>
      </c>
    </row>
    <row r="3" ht="18">
      <c r="B3" s="17" t="s">
        <v>11</v>
      </c>
    </row>
    <row r="4" ht="18">
      <c r="B4" s="17" t="s">
        <v>12</v>
      </c>
    </row>
    <row r="5" ht="18">
      <c r="B5" s="17" t="s">
        <v>13</v>
      </c>
    </row>
    <row r="7" spans="2:3" ht="12.75">
      <c r="B7" t="s">
        <v>8</v>
      </c>
      <c r="C7" s="19">
        <v>39953</v>
      </c>
    </row>
    <row r="9" ht="12.75">
      <c r="B9" t="s">
        <v>9</v>
      </c>
    </row>
    <row r="10" ht="12.75">
      <c r="B10" s="20" t="s">
        <v>4</v>
      </c>
    </row>
    <row r="11" ht="12.75">
      <c r="B11" s="20" t="s">
        <v>5</v>
      </c>
    </row>
    <row r="13" ht="15.75">
      <c r="A13" s="12" t="s">
        <v>26</v>
      </c>
    </row>
    <row r="14" ht="9.75" customHeight="1">
      <c r="A14" s="12"/>
    </row>
    <row r="15" ht="12.75">
      <c r="A15" t="s">
        <v>14</v>
      </c>
    </row>
    <row r="17" ht="12.75">
      <c r="A17" t="s">
        <v>15</v>
      </c>
    </row>
    <row r="19" ht="12.75">
      <c r="A19" t="s">
        <v>16</v>
      </c>
    </row>
    <row r="21" ht="12.75">
      <c r="A21" t="s">
        <v>17</v>
      </c>
    </row>
    <row r="23" ht="12.75">
      <c r="A23" t="s">
        <v>18</v>
      </c>
    </row>
    <row r="25" ht="12.75">
      <c r="A25" t="s">
        <v>19</v>
      </c>
    </row>
    <row r="27" ht="12.75">
      <c r="A27" s="124" t="s">
        <v>78</v>
      </c>
    </row>
    <row r="28" ht="12.75">
      <c r="A28" t="s">
        <v>20</v>
      </c>
    </row>
    <row r="30" ht="12.75">
      <c r="A30" t="s">
        <v>21</v>
      </c>
    </row>
    <row r="31" ht="12.75">
      <c r="A31" t="s">
        <v>24</v>
      </c>
    </row>
    <row r="32" ht="12.75">
      <c r="B32" t="s">
        <v>22</v>
      </c>
    </row>
    <row r="33" ht="12.75">
      <c r="B33" t="s">
        <v>23</v>
      </c>
    </row>
    <row r="34" ht="12.75">
      <c r="B34" s="124" t="s">
        <v>39</v>
      </c>
    </row>
    <row r="36" ht="12.75">
      <c r="A36" t="s">
        <v>25</v>
      </c>
    </row>
    <row r="37" ht="12.75">
      <c r="A37" t="s">
        <v>6</v>
      </c>
    </row>
    <row r="38" ht="12.75">
      <c r="A38" t="s">
        <v>27</v>
      </c>
    </row>
    <row r="41" spans="1:4" ht="15.75">
      <c r="A41" s="15" t="s">
        <v>28</v>
      </c>
      <c r="B41" s="16"/>
      <c r="C41" s="16"/>
      <c r="D41" s="16"/>
    </row>
    <row r="43" spans="1:13" ht="15.75">
      <c r="A43" s="111" t="s">
        <v>29</v>
      </c>
      <c r="B43" s="111"/>
      <c r="C43" s="111"/>
      <c r="D43" s="111"/>
      <c r="E43" s="110"/>
      <c r="F43" s="110"/>
      <c r="G43" s="110"/>
      <c r="H43" s="110"/>
      <c r="I43" s="110"/>
      <c r="J43" s="110"/>
      <c r="K43" s="122"/>
      <c r="L43" s="122"/>
      <c r="M43" s="112"/>
    </row>
    <row r="44" spans="1:4" s="112" customFormat="1" ht="15.75">
      <c r="A44" s="121"/>
      <c r="B44" s="121"/>
      <c r="C44" s="121"/>
      <c r="D44" s="121"/>
    </row>
    <row r="45" ht="12.75">
      <c r="L45" s="20" t="s">
        <v>30</v>
      </c>
    </row>
  </sheetData>
  <sheetProtection password="9094" sheet="1" selectLockedCells="1" selectUnlockedCells="1"/>
  <hyperlinks>
    <hyperlink ref="B10" r:id="rId1" display="www.ecr.pl"/>
    <hyperlink ref="B11" r:id="rId2" display="www.ilim.poznan.pl"/>
    <hyperlink ref="L45" location="Dane!D3" display="Wprowadź dane (Kontnuuj)"/>
  </hyperlinks>
  <printOptions/>
  <pageMargins left="0.75" right="0.75" top="1" bottom="1" header="0.5" footer="0.5"/>
  <pageSetup horizontalDpi="600" verticalDpi="600" orientation="portrait" paperSize="9" scale="71" r:id="rId4"/>
  <headerFooter alignWithMargins="0">
    <oddFooter>&amp;LECR Polska   Arkusz Paletowy&amp;CZałożenia&amp;R&amp;D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4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" sqref="B8"/>
    </sheetView>
  </sheetViews>
  <sheetFormatPr defaultColWidth="9.140625" defaultRowHeight="12.75"/>
  <cols>
    <col min="1" max="1" width="1.8515625" style="4" customWidth="1"/>
    <col min="2" max="2" width="48.421875" style="4" customWidth="1"/>
    <col min="3" max="3" width="19.7109375" style="7" customWidth="1"/>
    <col min="4" max="4" width="12.28125" style="9" bestFit="1" customWidth="1"/>
    <col min="5" max="5" width="1.7109375" style="3" customWidth="1"/>
    <col min="8" max="16384" width="9.140625" style="4" customWidth="1"/>
  </cols>
  <sheetData>
    <row r="1" ht="10.5" customHeight="1" thickBot="1"/>
    <row r="2" spans="2:4" s="2" customFormat="1" ht="48.75" customHeight="1">
      <c r="B2" s="21" t="s">
        <v>31</v>
      </c>
      <c r="C2" s="22" t="s">
        <v>33</v>
      </c>
      <c r="D2" s="23" t="s">
        <v>32</v>
      </c>
    </row>
    <row r="3" spans="2:4" ht="38.25">
      <c r="B3" s="119" t="s">
        <v>34</v>
      </c>
      <c r="C3" s="127" t="s">
        <v>54</v>
      </c>
      <c r="D3" s="45">
        <v>1000</v>
      </c>
    </row>
    <row r="4" spans="2:4" ht="25.5">
      <c r="B4" s="119" t="s">
        <v>77</v>
      </c>
      <c r="C4" s="127" t="s">
        <v>54</v>
      </c>
      <c r="D4" s="45">
        <v>200</v>
      </c>
    </row>
    <row r="5" spans="2:4" ht="12.75">
      <c r="B5" s="119" t="s">
        <v>35</v>
      </c>
      <c r="C5" s="114" t="s">
        <v>55</v>
      </c>
      <c r="D5" s="45">
        <v>365</v>
      </c>
    </row>
    <row r="6" spans="2:4" ht="24.75">
      <c r="B6" s="119" t="s">
        <v>36</v>
      </c>
      <c r="C6" s="1" t="s">
        <v>1</v>
      </c>
      <c r="D6" s="46">
        <v>0.75</v>
      </c>
    </row>
    <row r="7" spans="2:4" ht="24.75">
      <c r="B7" s="119" t="s">
        <v>37</v>
      </c>
      <c r="C7" s="1" t="s">
        <v>1</v>
      </c>
      <c r="D7" s="46">
        <v>0.1</v>
      </c>
    </row>
    <row r="8" spans="2:4" ht="37.5">
      <c r="B8" s="123" t="s">
        <v>38</v>
      </c>
      <c r="C8" s="127" t="s">
        <v>56</v>
      </c>
      <c r="D8" s="45"/>
    </row>
    <row r="9" spans="2:4" ht="37.5">
      <c r="B9" s="43" t="s">
        <v>91</v>
      </c>
      <c r="C9" s="127" t="s">
        <v>56</v>
      </c>
      <c r="D9" s="45"/>
    </row>
    <row r="10" spans="2:4" ht="37.5">
      <c r="B10" s="43" t="s">
        <v>40</v>
      </c>
      <c r="C10" s="127" t="s">
        <v>56</v>
      </c>
      <c r="D10" s="45"/>
    </row>
    <row r="11" spans="2:4" ht="37.5">
      <c r="B11" s="43" t="s">
        <v>41</v>
      </c>
      <c r="C11" s="127" t="s">
        <v>56</v>
      </c>
      <c r="D11" s="45"/>
    </row>
    <row r="12" spans="2:4" s="6" customFormat="1" ht="12.75">
      <c r="B12" s="125" t="s">
        <v>42</v>
      </c>
      <c r="C12" s="1" t="s">
        <v>0</v>
      </c>
      <c r="D12" s="45"/>
    </row>
    <row r="13" spans="2:4" ht="37.5">
      <c r="B13" s="43" t="s">
        <v>43</v>
      </c>
      <c r="C13" s="1" t="s">
        <v>0</v>
      </c>
      <c r="D13" s="47"/>
    </row>
    <row r="14" spans="2:4" ht="12.75">
      <c r="B14" s="119" t="s">
        <v>44</v>
      </c>
      <c r="C14" s="1" t="s">
        <v>0</v>
      </c>
      <c r="D14" s="45"/>
    </row>
    <row r="15" spans="2:4" ht="38.25">
      <c r="B15" s="119" t="s">
        <v>58</v>
      </c>
      <c r="C15" s="127" t="s">
        <v>57</v>
      </c>
      <c r="D15" s="45"/>
    </row>
    <row r="16" spans="2:4" ht="24.75">
      <c r="B16" s="119" t="s">
        <v>45</v>
      </c>
      <c r="C16" s="127" t="s">
        <v>57</v>
      </c>
      <c r="D16" s="45"/>
    </row>
    <row r="17" spans="2:4" ht="25.5">
      <c r="B17" s="119" t="s">
        <v>47</v>
      </c>
      <c r="C17" s="127" t="s">
        <v>57</v>
      </c>
      <c r="D17" s="45"/>
    </row>
    <row r="18" spans="2:4" ht="12.75">
      <c r="B18" s="119" t="s">
        <v>46</v>
      </c>
      <c r="C18" s="127" t="s">
        <v>57</v>
      </c>
      <c r="D18" s="45"/>
    </row>
    <row r="19" spans="2:4" ht="25.5">
      <c r="B19" s="119" t="s">
        <v>48</v>
      </c>
      <c r="C19" s="114" t="s">
        <v>59</v>
      </c>
      <c r="D19" s="48">
        <v>1.17</v>
      </c>
    </row>
    <row r="20" spans="2:4" ht="24.75">
      <c r="B20" s="24" t="s">
        <v>7</v>
      </c>
      <c r="C20" s="8" t="s">
        <v>3</v>
      </c>
      <c r="D20" s="48">
        <v>0.15</v>
      </c>
    </row>
    <row r="21" spans="2:4" ht="12.75">
      <c r="B21" s="119" t="s">
        <v>49</v>
      </c>
      <c r="C21" s="8" t="s">
        <v>3</v>
      </c>
      <c r="D21" s="48"/>
    </row>
    <row r="22" spans="2:4" ht="24.75" customHeight="1">
      <c r="B22" s="113" t="s">
        <v>60</v>
      </c>
      <c r="C22" s="114" t="s">
        <v>61</v>
      </c>
      <c r="D22" s="49"/>
    </row>
    <row r="23" spans="2:4" ht="25.5">
      <c r="B23" s="119" t="s">
        <v>50</v>
      </c>
      <c r="C23" s="8" t="s">
        <v>1</v>
      </c>
      <c r="D23" s="49"/>
    </row>
    <row r="24" spans="2:4" ht="12.75">
      <c r="B24" s="126" t="s">
        <v>51</v>
      </c>
      <c r="C24" s="115" t="s">
        <v>0</v>
      </c>
      <c r="D24" s="116">
        <v>4.5</v>
      </c>
    </row>
    <row r="25" spans="2:4" ht="51.75" thickBot="1">
      <c r="B25" s="117" t="s">
        <v>52</v>
      </c>
      <c r="C25" s="118" t="s">
        <v>62</v>
      </c>
      <c r="D25" s="50"/>
    </row>
    <row r="26" ht="13.5" thickBot="1"/>
    <row r="27" spans="2:4" ht="24.75" customHeight="1" thickBot="1" thickTop="1">
      <c r="B27" s="124" t="s">
        <v>53</v>
      </c>
      <c r="C27" s="133" t="s">
        <v>63</v>
      </c>
      <c r="D27" s="13" t="e">
        <f>Results!C4</f>
        <v>#DIV/0!</v>
      </c>
    </row>
    <row r="28" spans="2:4" ht="24" customHeight="1" thickBot="1" thickTop="1">
      <c r="B28" s="124" t="s">
        <v>39</v>
      </c>
      <c r="C28" s="134"/>
      <c r="D28" s="14" t="e">
        <f>Results!D4</f>
        <v>#DIV/0!</v>
      </c>
    </row>
    <row r="29" ht="6" customHeight="1" thickTop="1"/>
    <row r="30" spans="2:6" ht="25.5">
      <c r="B30" s="42"/>
      <c r="D30" s="128" t="s">
        <v>64</v>
      </c>
      <c r="F30" s="20"/>
    </row>
    <row r="32" ht="12.75">
      <c r="B32" s="11"/>
    </row>
    <row r="34" spans="3:4" s="6" customFormat="1" ht="12.75">
      <c r="C34" s="5"/>
      <c r="D34" s="10"/>
    </row>
  </sheetData>
  <sheetProtection password="9094" sheet="1"/>
  <mergeCells count="1">
    <mergeCell ref="C27:C28"/>
  </mergeCells>
  <hyperlinks>
    <hyperlink ref="D30" location="Wyniki!A1" display="Wyniki szczegółowe"/>
    <hyperlink ref="B8" location="Pracochłoność!D3" display="Pracochłonność w dziale obsługi zamówień/zwrotów CD/MC (związana z paletami, w danym okresie)                                                                                                                                                                  "/>
    <hyperlink ref="B9" location="Pracochłoność!D26" display="Pracochłonność na magazynie CD/MC (przy obsłudze 100 palet)                                                                                                                                                                                                    "/>
    <hyperlink ref="B10" location="Pracochłoność!D17" display="Pracochłonność w dziale obsługi zamówień/zwrotów (związana z paletami) D/MR                                                                                   Możliwość posłużenia się kalkulacją z arkusza &quot;Pracochłonność&quot;"/>
    <hyperlink ref="B11" location="Pracochłoność!D36" display="Pracochłonność na magazynie D/MR (przy obsłudze 100 palet) Możliwość posłużenia się kalkulacją z arkusza &quot;Pracochłonność&quot;"/>
    <hyperlink ref="B13" location="'Koszt transportu'!D5" display="Koszt transportu 1 palety                                                                                                                                                                                     Średni koszt transportu 1 pustej palety (podczas 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&amp;LECR Polska   Arkusz Paletowy&amp;CDane&amp;R&amp;D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2">
      <selection activeCell="D28" sqref="D28"/>
    </sheetView>
  </sheetViews>
  <sheetFormatPr defaultColWidth="9.140625" defaultRowHeight="12.75"/>
  <cols>
    <col min="1" max="1" width="2.00390625" style="51" customWidth="1"/>
    <col min="2" max="2" width="50.00390625" style="52" customWidth="1"/>
    <col min="3" max="4" width="21.7109375" style="51" bestFit="1" customWidth="1"/>
    <col min="5" max="5" width="3.28125" style="51" customWidth="1"/>
    <col min="6" max="6" width="11.140625" style="51" customWidth="1"/>
    <col min="7" max="16384" width="9.140625" style="51" customWidth="1"/>
  </cols>
  <sheetData>
    <row r="1" spans="3:4" ht="13.5" thickBot="1">
      <c r="C1" s="53"/>
      <c r="D1" s="53"/>
    </row>
    <row r="2" spans="2:5" ht="15.75">
      <c r="B2" s="54"/>
      <c r="C2" s="55" t="s">
        <v>65</v>
      </c>
      <c r="D2" s="55" t="s">
        <v>65</v>
      </c>
      <c r="E2" s="56"/>
    </row>
    <row r="3" spans="1:5" ht="16.5" thickBot="1">
      <c r="A3" s="57"/>
      <c r="B3" s="58"/>
      <c r="C3" s="59"/>
      <c r="D3" s="59"/>
      <c r="E3" s="56"/>
    </row>
    <row r="4" spans="1:5" ht="15.75">
      <c r="A4" s="60"/>
      <c r="B4" s="61" t="s">
        <v>66</v>
      </c>
      <c r="C4" s="62" t="e">
        <f>SUM(C6:C14)</f>
        <v>#DIV/0!</v>
      </c>
      <c r="D4" s="63" t="e">
        <f>SUM(D6:D14)</f>
        <v>#DIV/0!</v>
      </c>
      <c r="E4" s="56"/>
    </row>
    <row r="5" spans="1:5" ht="12.75">
      <c r="A5" s="60"/>
      <c r="B5" s="64" t="s">
        <v>67</v>
      </c>
      <c r="C5" s="65"/>
      <c r="D5" s="66"/>
      <c r="E5" s="56"/>
    </row>
    <row r="6" spans="1:5" ht="12.75">
      <c r="A6" s="60"/>
      <c r="B6" s="67" t="s">
        <v>68</v>
      </c>
      <c r="C6" s="40">
        <f>Data!D3*Data!D13/Data!D3*Data!$D$3/(Data!$D$3+Data!$D$4)</f>
        <v>0</v>
      </c>
      <c r="D6" s="26">
        <f>C6/Data!D24</f>
        <v>0</v>
      </c>
      <c r="E6" s="56"/>
    </row>
    <row r="7" spans="1:5" ht="25.5">
      <c r="A7" s="60"/>
      <c r="B7" s="67" t="s">
        <v>69</v>
      </c>
      <c r="C7" s="40">
        <f>Data!D3/100*Data!D9*(Data!D16/12/22/8)/Data!D3*Data!$D$3/(Data!$D$3+Data!$D$4)</f>
        <v>0</v>
      </c>
      <c r="D7" s="26">
        <f>C7/Data!D24</f>
        <v>0</v>
      </c>
      <c r="E7" s="56"/>
    </row>
    <row r="8" spans="1:5" ht="12.75">
      <c r="A8" s="60"/>
      <c r="B8" s="67" t="s">
        <v>70</v>
      </c>
      <c r="C8" s="40">
        <f>Data!D8*Data!D15/12/22/8/Data!D3*Data!$D$3/(Data!$D$3+Data!$D$4)</f>
        <v>0</v>
      </c>
      <c r="D8" s="26">
        <f>C8/Data!D24</f>
        <v>0</v>
      </c>
      <c r="E8" s="56"/>
    </row>
    <row r="9" spans="1:5" ht="12.75">
      <c r="A9" s="60"/>
      <c r="B9" s="67" t="s">
        <v>71</v>
      </c>
      <c r="C9" s="40">
        <f>Data!D3/100*Data!D11*(Data!D18/12/22/8)/Data!D3*Data!$D$3/(Data!$D$3+Data!$D$4)</f>
        <v>0</v>
      </c>
      <c r="D9" s="26">
        <f>C9/Data!D24</f>
        <v>0</v>
      </c>
      <c r="E9" s="56"/>
    </row>
    <row r="10" spans="1:5" ht="12.75">
      <c r="A10" s="60"/>
      <c r="B10" s="67" t="s">
        <v>72</v>
      </c>
      <c r="C10" s="40">
        <f>Data!D10*Data!D17/12/22/8/Data!D3*Data!$D$3/(Data!$D$3+Data!$D$4)</f>
        <v>0</v>
      </c>
      <c r="D10" s="26">
        <f>C10/Data!D24</f>
        <v>0</v>
      </c>
      <c r="E10" s="56"/>
    </row>
    <row r="11" spans="1:5" ht="12.75">
      <c r="A11" s="60"/>
      <c r="B11" s="67" t="s">
        <v>73</v>
      </c>
      <c r="C11" s="40">
        <f>Data!D14*(Data!D3*Data!D6*Data!D7)/(Data!D3+Data!D4)</f>
        <v>0</v>
      </c>
      <c r="D11" s="26">
        <f>C11/Data!D24</f>
        <v>0</v>
      </c>
      <c r="E11" s="56"/>
    </row>
    <row r="12" spans="1:5" ht="12.75">
      <c r="A12" s="60"/>
      <c r="B12" s="67" t="s">
        <v>74</v>
      </c>
      <c r="C12" s="40">
        <f>Data!D12*Data!D3*(1-Data!D6)/(Data!D3+Data!D4)</f>
        <v>0</v>
      </c>
      <c r="D12" s="26">
        <f>C12/Data!D24</f>
        <v>0</v>
      </c>
      <c r="E12" s="56"/>
    </row>
    <row r="13" spans="1:5" ht="12.75">
      <c r="A13" s="60"/>
      <c r="B13" s="67" t="s">
        <v>75</v>
      </c>
      <c r="C13" s="40" t="e">
        <f>Results!D24/(Data!D3+Data!D4)</f>
        <v>#DIV/0!</v>
      </c>
      <c r="D13" s="68" t="e">
        <f>C13/Data!D24</f>
        <v>#DIV/0!</v>
      </c>
      <c r="E13" s="56"/>
    </row>
    <row r="14" spans="1:5" ht="13.5" thickBot="1">
      <c r="A14" s="60"/>
      <c r="B14" s="69" t="s">
        <v>76</v>
      </c>
      <c r="C14" s="70">
        <f>Results!D32/(Data!D3+Data!D4)</f>
        <v>0</v>
      </c>
      <c r="D14" s="71">
        <f>C14/Data!D24</f>
        <v>0</v>
      </c>
      <c r="E14" s="56"/>
    </row>
    <row r="15" spans="2:4" ht="12.75">
      <c r="B15" s="72"/>
      <c r="C15" s="73"/>
      <c r="D15" s="73"/>
    </row>
    <row r="17" spans="2:4" ht="13.5" thickBot="1">
      <c r="B17" s="74"/>
      <c r="C17" s="53"/>
      <c r="D17" s="53"/>
    </row>
    <row r="18" spans="1:5" ht="15.75">
      <c r="A18" s="60"/>
      <c r="B18" s="135" t="s">
        <v>79</v>
      </c>
      <c r="C18" s="136"/>
      <c r="D18" s="137"/>
      <c r="E18" s="56"/>
    </row>
    <row r="19" spans="1:5" ht="12.75">
      <c r="A19" s="60"/>
      <c r="B19" s="129" t="s">
        <v>80</v>
      </c>
      <c r="C19" s="130" t="s">
        <v>54</v>
      </c>
      <c r="D19" s="77">
        <v>0</v>
      </c>
      <c r="E19" s="56"/>
    </row>
    <row r="20" spans="1:5" ht="25.5">
      <c r="A20" s="60"/>
      <c r="B20" s="129" t="s">
        <v>81</v>
      </c>
      <c r="C20" s="130" t="s">
        <v>59</v>
      </c>
      <c r="D20" s="78">
        <f>Data!D19+2.7</f>
        <v>3.87</v>
      </c>
      <c r="E20" s="56"/>
    </row>
    <row r="21" spans="1:5" ht="24.75">
      <c r="A21" s="60"/>
      <c r="B21" s="129" t="s">
        <v>82</v>
      </c>
      <c r="C21" s="76" t="s">
        <v>3</v>
      </c>
      <c r="D21" s="78">
        <f>Data!D20</f>
        <v>0.15</v>
      </c>
      <c r="E21" s="56"/>
    </row>
    <row r="22" spans="1:5" ht="12.75">
      <c r="A22" s="60"/>
      <c r="B22" s="129" t="s">
        <v>83</v>
      </c>
      <c r="C22" s="76" t="s">
        <v>3</v>
      </c>
      <c r="D22" s="78">
        <f>Data!D21</f>
        <v>0</v>
      </c>
      <c r="E22" s="56"/>
    </row>
    <row r="23" spans="1:5" ht="25.5">
      <c r="A23" s="60"/>
      <c r="B23" s="113" t="s">
        <v>60</v>
      </c>
      <c r="C23" s="130" t="s">
        <v>84</v>
      </c>
      <c r="D23" s="77">
        <f>Data!D22</f>
        <v>0</v>
      </c>
      <c r="E23" s="56"/>
    </row>
    <row r="24" spans="1:5" ht="13.5" thickBot="1">
      <c r="A24" s="60"/>
      <c r="B24" s="79" t="s">
        <v>85</v>
      </c>
      <c r="C24" s="80" t="s">
        <v>0</v>
      </c>
      <c r="D24" s="81" t="e">
        <f>ROUNDUP(D19/(ROUNDDOWN(D22/D21,0)),0)*D20*D23*Data!D5/30</f>
        <v>#DIV/0!</v>
      </c>
      <c r="E24" s="56"/>
    </row>
    <row r="25" spans="2:4" ht="12.75">
      <c r="B25" s="72"/>
      <c r="C25" s="73"/>
      <c r="D25" s="73"/>
    </row>
    <row r="26" spans="2:4" ht="13.5" thickBot="1">
      <c r="B26" s="74"/>
      <c r="C26" s="53"/>
      <c r="D26" s="53"/>
    </row>
    <row r="27" spans="1:5" ht="15.75">
      <c r="A27" s="60"/>
      <c r="B27" s="135" t="s">
        <v>88</v>
      </c>
      <c r="C27" s="136"/>
      <c r="D27" s="137"/>
      <c r="E27" s="56"/>
    </row>
    <row r="28" spans="1:5" ht="12.75">
      <c r="A28" s="60"/>
      <c r="B28" s="129" t="s">
        <v>86</v>
      </c>
      <c r="C28" s="130" t="s">
        <v>54</v>
      </c>
      <c r="D28" s="77">
        <f>Data!D4</f>
        <v>200</v>
      </c>
      <c r="E28" s="56"/>
    </row>
    <row r="29" spans="1:5" ht="12.75">
      <c r="A29" s="60"/>
      <c r="B29" s="129" t="s">
        <v>87</v>
      </c>
      <c r="C29" s="76" t="s">
        <v>0</v>
      </c>
      <c r="D29" s="77">
        <f>Data!D12</f>
        <v>0</v>
      </c>
      <c r="E29" s="56"/>
    </row>
    <row r="30" spans="1:5" ht="25.5">
      <c r="A30" s="60"/>
      <c r="B30" s="129" t="s">
        <v>50</v>
      </c>
      <c r="C30" s="76" t="s">
        <v>1</v>
      </c>
      <c r="D30" s="77">
        <f>Data!D23</f>
        <v>0</v>
      </c>
      <c r="E30" s="56"/>
    </row>
    <row r="31" spans="1:5" ht="12.75">
      <c r="A31" s="60"/>
      <c r="B31" s="129" t="s">
        <v>35</v>
      </c>
      <c r="C31" s="130" t="s">
        <v>55</v>
      </c>
      <c r="D31" s="77">
        <f>Data!D5</f>
        <v>365</v>
      </c>
      <c r="E31" s="56"/>
    </row>
    <row r="32" spans="1:5" ht="13.5" thickBot="1">
      <c r="A32" s="60"/>
      <c r="B32" s="79" t="s">
        <v>89</v>
      </c>
      <c r="C32" s="80" t="s">
        <v>0</v>
      </c>
      <c r="D32" s="82">
        <f>D28*D29*D30/100*D31/365</f>
        <v>0</v>
      </c>
      <c r="E32" s="56"/>
    </row>
    <row r="33" spans="2:4" ht="12.75">
      <c r="B33" s="72"/>
      <c r="C33" s="73"/>
      <c r="D33" s="73"/>
    </row>
    <row r="34" spans="3:4" ht="25.5">
      <c r="C34" s="83" t="s">
        <v>90</v>
      </c>
      <c r="D34" s="44">
        <f>Data!D24</f>
        <v>4.5</v>
      </c>
    </row>
    <row r="35" ht="12.75">
      <c r="F35" s="84"/>
    </row>
  </sheetData>
  <sheetProtection/>
  <mergeCells count="2">
    <mergeCell ref="B18:D18"/>
    <mergeCell ref="B27:D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&amp;LECR Polska   Arkusz Paletowy&amp;CWyniki szczegółowe&amp;R&amp;D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B24" sqref="B24:D31"/>
    </sheetView>
  </sheetViews>
  <sheetFormatPr defaultColWidth="9.140625" defaultRowHeight="12.75" outlineLevelRow="1"/>
  <cols>
    <col min="1" max="1" width="2.00390625" style="27" customWidth="1"/>
    <col min="2" max="2" width="59.00390625" style="27" customWidth="1"/>
    <col min="3" max="3" width="18.140625" style="27" customWidth="1"/>
    <col min="4" max="4" width="12.140625" style="27" customWidth="1"/>
    <col min="5" max="5" width="3.8515625" style="27" customWidth="1"/>
    <col min="6" max="16384" width="9.140625" style="27" customWidth="1"/>
  </cols>
  <sheetData>
    <row r="1" spans="2:4" ht="10.5" customHeight="1" thickBot="1">
      <c r="B1" s="33"/>
      <c r="C1" s="33"/>
      <c r="D1" s="33"/>
    </row>
    <row r="2" spans="1:7" s="25" customFormat="1" ht="54" customHeight="1" outlineLevel="1">
      <c r="A2" s="29"/>
      <c r="B2" s="138" t="s">
        <v>92</v>
      </c>
      <c r="C2" s="139"/>
      <c r="D2" s="140"/>
      <c r="E2" s="31"/>
      <c r="F2" s="27"/>
      <c r="G2" s="27"/>
    </row>
    <row r="3" spans="1:7" s="25" customFormat="1" ht="12.75" outlineLevel="1">
      <c r="A3" s="29"/>
      <c r="B3" s="119" t="s">
        <v>96</v>
      </c>
      <c r="C3" s="127" t="s">
        <v>56</v>
      </c>
      <c r="D3" s="45"/>
      <c r="E3" s="31"/>
      <c r="F3" s="27"/>
      <c r="G3" s="27"/>
    </row>
    <row r="4" spans="1:7" s="25" customFormat="1" ht="12.75" outlineLevel="1">
      <c r="A4" s="29"/>
      <c r="B4" s="119" t="s">
        <v>107</v>
      </c>
      <c r="C4" s="127" t="s">
        <v>56</v>
      </c>
      <c r="D4" s="45"/>
      <c r="E4" s="31"/>
      <c r="F4" s="27"/>
      <c r="G4" s="27"/>
    </row>
    <row r="5" spans="1:7" s="25" customFormat="1" ht="12.75" customHeight="1" outlineLevel="1">
      <c r="A5" s="29"/>
      <c r="B5" s="119" t="s">
        <v>97</v>
      </c>
      <c r="C5" s="127" t="s">
        <v>56</v>
      </c>
      <c r="D5" s="45"/>
      <c r="E5" s="31"/>
      <c r="F5" s="27"/>
      <c r="G5" s="27"/>
    </row>
    <row r="6" spans="1:7" s="25" customFormat="1" ht="12.75" outlineLevel="1">
      <c r="A6" s="29"/>
      <c r="B6" s="119" t="s">
        <v>98</v>
      </c>
      <c r="C6" s="127" t="s">
        <v>56</v>
      </c>
      <c r="D6" s="45"/>
      <c r="E6" s="31"/>
      <c r="F6" s="27"/>
      <c r="G6" s="27"/>
    </row>
    <row r="7" spans="1:7" s="25" customFormat="1" ht="12.75" customHeight="1" outlineLevel="1">
      <c r="A7" s="29"/>
      <c r="B7" s="119" t="s">
        <v>99</v>
      </c>
      <c r="C7" s="127" t="s">
        <v>56</v>
      </c>
      <c r="D7" s="45"/>
      <c r="E7" s="31"/>
      <c r="F7" s="27"/>
      <c r="G7" s="27"/>
    </row>
    <row r="8" spans="1:7" s="25" customFormat="1" ht="12.75" outlineLevel="1">
      <c r="A8" s="29"/>
      <c r="B8" s="119" t="s">
        <v>100</v>
      </c>
      <c r="C8" s="127" t="s">
        <v>56</v>
      </c>
      <c r="D8" s="45"/>
      <c r="E8" s="31"/>
      <c r="F8" s="27"/>
      <c r="G8" s="27"/>
    </row>
    <row r="9" spans="1:7" s="25" customFormat="1" ht="12.75" outlineLevel="1">
      <c r="A9" s="29"/>
      <c r="B9" s="119" t="s">
        <v>101</v>
      </c>
      <c r="C9" s="127" t="s">
        <v>56</v>
      </c>
      <c r="D9" s="45"/>
      <c r="E9" s="31"/>
      <c r="F9" s="27"/>
      <c r="G9" s="27"/>
    </row>
    <row r="10" spans="1:7" s="25" customFormat="1" ht="12.75" outlineLevel="1">
      <c r="A10" s="29"/>
      <c r="B10" s="119" t="s">
        <v>102</v>
      </c>
      <c r="C10" s="127" t="s">
        <v>56</v>
      </c>
      <c r="D10" s="45"/>
      <c r="E10" s="31"/>
      <c r="F10" s="27"/>
      <c r="G10" s="27"/>
    </row>
    <row r="11" spans="1:7" s="25" customFormat="1" ht="12.75" customHeight="1" outlineLevel="1">
      <c r="A11" s="29"/>
      <c r="B11" s="125" t="s">
        <v>103</v>
      </c>
      <c r="C11" s="127" t="s">
        <v>56</v>
      </c>
      <c r="D11" s="45"/>
      <c r="E11" s="31"/>
      <c r="F11" s="27"/>
      <c r="G11" s="27"/>
    </row>
    <row r="12" spans="1:7" s="25" customFormat="1" ht="12.75" outlineLevel="1">
      <c r="A12" s="29"/>
      <c r="B12" s="119" t="s">
        <v>114</v>
      </c>
      <c r="C12" s="1"/>
      <c r="D12" s="45"/>
      <c r="E12" s="31"/>
      <c r="F12" s="27"/>
      <c r="G12" s="27"/>
    </row>
    <row r="13" spans="1:5" s="28" customFormat="1" ht="13.5" outlineLevel="1" thickBot="1">
      <c r="A13" s="30"/>
      <c r="B13" s="35" t="s">
        <v>105</v>
      </c>
      <c r="C13" s="36" t="s">
        <v>56</v>
      </c>
      <c r="D13" s="37">
        <f>SUM(D3:D12)</f>
        <v>0</v>
      </c>
      <c r="E13" s="32"/>
    </row>
    <row r="14" spans="2:4" ht="12.75">
      <c r="B14" s="34"/>
      <c r="C14" s="34"/>
      <c r="D14" s="131" t="s">
        <v>106</v>
      </c>
    </row>
    <row r="15" spans="2:4" ht="13.5" thickBot="1">
      <c r="B15" s="33"/>
      <c r="C15" s="33"/>
      <c r="D15" s="33"/>
    </row>
    <row r="16" spans="1:5" ht="41.25" customHeight="1">
      <c r="A16" s="38"/>
      <c r="B16" s="138" t="s">
        <v>93</v>
      </c>
      <c r="C16" s="141"/>
      <c r="D16" s="142"/>
      <c r="E16" s="39"/>
    </row>
    <row r="17" spans="1:5" ht="12.75" customHeight="1">
      <c r="A17" s="38"/>
      <c r="B17" s="119" t="s">
        <v>96</v>
      </c>
      <c r="C17" s="127" t="s">
        <v>56</v>
      </c>
      <c r="D17" s="45"/>
      <c r="E17" s="39"/>
    </row>
    <row r="18" spans="1:5" ht="12.75" customHeight="1">
      <c r="A18" s="38"/>
      <c r="B18" s="119" t="s">
        <v>108</v>
      </c>
      <c r="C18" s="127" t="s">
        <v>56</v>
      </c>
      <c r="D18" s="45"/>
      <c r="E18" s="39"/>
    </row>
    <row r="19" spans="1:5" ht="12.75" customHeight="1">
      <c r="A19" s="38"/>
      <c r="B19" s="119" t="s">
        <v>109</v>
      </c>
      <c r="C19" s="127" t="s">
        <v>56</v>
      </c>
      <c r="D19" s="45"/>
      <c r="E19" s="39"/>
    </row>
    <row r="20" spans="1:5" ht="12.75">
      <c r="A20" s="38"/>
      <c r="B20" s="119" t="s">
        <v>98</v>
      </c>
      <c r="C20" s="127" t="s">
        <v>56</v>
      </c>
      <c r="D20" s="45"/>
      <c r="E20" s="39"/>
    </row>
    <row r="21" spans="1:5" ht="12.75">
      <c r="A21" s="38"/>
      <c r="B21" s="119" t="s">
        <v>114</v>
      </c>
      <c r="C21" s="1"/>
      <c r="D21" s="45"/>
      <c r="E21" s="39"/>
    </row>
    <row r="22" spans="1:5" ht="13.5" thickBot="1">
      <c r="A22" s="38"/>
      <c r="B22" s="35" t="s">
        <v>105</v>
      </c>
      <c r="C22" s="36" t="s">
        <v>56</v>
      </c>
      <c r="D22" s="37">
        <f>SUM(D17:D21)</f>
        <v>0</v>
      </c>
      <c r="E22" s="39"/>
    </row>
    <row r="23" spans="2:4" ht="12.75">
      <c r="B23" s="34"/>
      <c r="C23" s="34"/>
      <c r="D23" s="131" t="s">
        <v>106</v>
      </c>
    </row>
    <row r="24" spans="2:4" ht="13.5" thickBot="1">
      <c r="B24" s="33"/>
      <c r="C24" s="33"/>
      <c r="D24" s="33"/>
    </row>
    <row r="25" spans="1:5" ht="41.25" customHeight="1">
      <c r="A25" s="38"/>
      <c r="B25" s="138" t="s">
        <v>94</v>
      </c>
      <c r="C25" s="141"/>
      <c r="D25" s="142"/>
      <c r="E25" s="39"/>
    </row>
    <row r="26" spans="1:5" ht="12" customHeight="1">
      <c r="A26" s="38"/>
      <c r="B26" s="119" t="s">
        <v>110</v>
      </c>
      <c r="C26" s="127" t="s">
        <v>56</v>
      </c>
      <c r="D26" s="45"/>
      <c r="E26" s="39"/>
    </row>
    <row r="27" spans="1:5" ht="11.25" customHeight="1">
      <c r="A27" s="38"/>
      <c r="B27" s="119" t="s">
        <v>111</v>
      </c>
      <c r="C27" s="127" t="s">
        <v>56</v>
      </c>
      <c r="D27" s="45"/>
      <c r="E27" s="39"/>
    </row>
    <row r="28" spans="1:5" ht="12.75">
      <c r="A28" s="38"/>
      <c r="B28" s="24" t="s">
        <v>2</v>
      </c>
      <c r="C28" s="127" t="s">
        <v>56</v>
      </c>
      <c r="D28" s="45"/>
      <c r="E28" s="39"/>
    </row>
    <row r="29" spans="1:5" ht="12.75" customHeight="1">
      <c r="A29" s="38"/>
      <c r="B29" s="119" t="s">
        <v>112</v>
      </c>
      <c r="C29" s="127" t="s">
        <v>56</v>
      </c>
      <c r="D29" s="45"/>
      <c r="E29" s="39"/>
    </row>
    <row r="30" spans="1:5" ht="12.75">
      <c r="A30" s="38"/>
      <c r="B30" s="119" t="s">
        <v>113</v>
      </c>
      <c r="C30" s="127" t="s">
        <v>56</v>
      </c>
      <c r="D30" s="45"/>
      <c r="E30" s="39"/>
    </row>
    <row r="31" spans="1:5" ht="12.75">
      <c r="A31" s="38"/>
      <c r="B31" s="119" t="s">
        <v>114</v>
      </c>
      <c r="C31" s="127" t="s">
        <v>56</v>
      </c>
      <c r="D31" s="45"/>
      <c r="E31" s="39"/>
    </row>
    <row r="32" spans="1:5" s="28" customFormat="1" ht="13.5" outlineLevel="1" thickBot="1">
      <c r="A32" s="30"/>
      <c r="B32" s="35" t="s">
        <v>105</v>
      </c>
      <c r="C32" s="36" t="s">
        <v>56</v>
      </c>
      <c r="D32" s="37">
        <f>SUM(D26:D31)</f>
        <v>0</v>
      </c>
      <c r="E32" s="32"/>
    </row>
    <row r="33" spans="2:4" ht="12.75">
      <c r="B33" s="34"/>
      <c r="C33" s="34"/>
      <c r="D33" s="131" t="s">
        <v>106</v>
      </c>
    </row>
    <row r="34" spans="2:4" ht="13.5" thickBot="1">
      <c r="B34" s="33"/>
      <c r="C34" s="33"/>
      <c r="D34" s="33"/>
    </row>
    <row r="35" spans="1:5" ht="39.75" customHeight="1">
      <c r="A35" s="38"/>
      <c r="B35" s="138" t="s">
        <v>95</v>
      </c>
      <c r="C35" s="141"/>
      <c r="D35" s="142"/>
      <c r="E35" s="39"/>
    </row>
    <row r="36" spans="1:5" ht="12.75" customHeight="1">
      <c r="A36" s="38"/>
      <c r="B36" s="119" t="s">
        <v>115</v>
      </c>
      <c r="C36" s="127" t="s">
        <v>56</v>
      </c>
      <c r="D36" s="45"/>
      <c r="E36" s="39"/>
    </row>
    <row r="37" spans="1:5" ht="12.75">
      <c r="A37" s="38"/>
      <c r="B37" s="119" t="s">
        <v>116</v>
      </c>
      <c r="C37" s="127" t="s">
        <v>56</v>
      </c>
      <c r="D37" s="45"/>
      <c r="E37" s="39"/>
    </row>
    <row r="38" spans="1:5" ht="12.75">
      <c r="A38" s="38"/>
      <c r="B38" s="119" t="s">
        <v>113</v>
      </c>
      <c r="C38" s="127" t="s">
        <v>56</v>
      </c>
      <c r="D38" s="45"/>
      <c r="E38" s="39"/>
    </row>
    <row r="39" spans="1:5" ht="12.75">
      <c r="A39" s="38"/>
      <c r="B39" s="119" t="s">
        <v>114</v>
      </c>
      <c r="C39" s="127" t="s">
        <v>56</v>
      </c>
      <c r="D39" s="45"/>
      <c r="E39" s="39"/>
    </row>
    <row r="40" spans="1:5" ht="13.5" thickBot="1">
      <c r="A40" s="38"/>
      <c r="B40" s="35" t="s">
        <v>105</v>
      </c>
      <c r="C40" s="36" t="s">
        <v>56</v>
      </c>
      <c r="D40" s="37">
        <f>SUM(D36:D39)</f>
        <v>0</v>
      </c>
      <c r="E40" s="39"/>
    </row>
    <row r="41" spans="2:5" ht="12.75">
      <c r="B41" s="34"/>
      <c r="C41" s="34"/>
      <c r="D41" s="131" t="s">
        <v>106</v>
      </c>
      <c r="E41" s="41"/>
    </row>
  </sheetData>
  <sheetProtection/>
  <mergeCells count="4">
    <mergeCell ref="B2:D2"/>
    <mergeCell ref="B25:D25"/>
    <mergeCell ref="B35:D35"/>
    <mergeCell ref="B16:D16"/>
  </mergeCells>
  <hyperlinks>
    <hyperlink ref="D14" location="Dane!D8" display="Powrót"/>
    <hyperlink ref="D23" location="Dane!D10" display="Powrót"/>
    <hyperlink ref="D33" location="Dane!D9" display="Powrót"/>
    <hyperlink ref="D41" location="Dane!D11" display="Powrót"/>
  </hyperlinks>
  <printOptions/>
  <pageMargins left="0.75" right="0.75" top="1" bottom="1" header="0.5" footer="0.5"/>
  <pageSetup horizontalDpi="600" verticalDpi="600" orientation="portrait" paperSize="9" scale="86" r:id="rId1"/>
  <headerFooter alignWithMargins="0">
    <oddFooter>&amp;LECR Polska   Arkusz Paletowy&amp;CPracochłonność&amp;R&amp;D</oddFooter>
  </headerFooter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.140625" style="85" customWidth="1"/>
    <col min="2" max="2" width="49.8515625" style="85" bestFit="1" customWidth="1"/>
    <col min="3" max="3" width="16.57421875" style="85" customWidth="1"/>
    <col min="4" max="4" width="9.28125" style="85" bestFit="1" customWidth="1"/>
    <col min="5" max="5" width="3.7109375" style="85" customWidth="1"/>
    <col min="6" max="16384" width="9.140625" style="85" customWidth="1"/>
  </cols>
  <sheetData>
    <row r="1" spans="2:4" ht="11.25" customHeight="1" thickBot="1">
      <c r="B1" s="86"/>
      <c r="C1" s="86"/>
      <c r="D1" s="86"/>
    </row>
    <row r="2" spans="1:7" s="52" customFormat="1" ht="26.25" customHeight="1">
      <c r="A2" s="87"/>
      <c r="B2" s="143" t="s">
        <v>117</v>
      </c>
      <c r="C2" s="144"/>
      <c r="D2" s="145"/>
      <c r="E2" s="88"/>
      <c r="F2" s="85"/>
      <c r="G2" s="85"/>
    </row>
    <row r="3" spans="1:7" s="52" customFormat="1" ht="12.75" customHeight="1">
      <c r="A3" s="87"/>
      <c r="B3" s="89"/>
      <c r="C3" s="90"/>
      <c r="D3" s="91"/>
      <c r="E3" s="88"/>
      <c r="F3" s="85"/>
      <c r="G3" s="85"/>
    </row>
    <row r="4" spans="1:7" s="52" customFormat="1" ht="15.75">
      <c r="A4" s="87"/>
      <c r="B4" s="92" t="s">
        <v>118</v>
      </c>
      <c r="C4" s="93"/>
      <c r="D4" s="94"/>
      <c r="E4" s="88"/>
      <c r="F4" s="85"/>
      <c r="G4" s="85"/>
    </row>
    <row r="5" spans="1:7" s="52" customFormat="1" ht="12.75">
      <c r="A5" s="87"/>
      <c r="B5" s="129" t="s">
        <v>120</v>
      </c>
      <c r="C5" s="130" t="s">
        <v>54</v>
      </c>
      <c r="D5" s="49"/>
      <c r="E5" s="88"/>
      <c r="F5" s="85"/>
      <c r="G5" s="85"/>
    </row>
    <row r="6" spans="1:7" s="52" customFormat="1" ht="12.75">
      <c r="A6" s="87"/>
      <c r="B6" s="129" t="s">
        <v>121</v>
      </c>
      <c r="C6" s="76" t="s">
        <v>0</v>
      </c>
      <c r="D6" s="49"/>
      <c r="E6" s="88"/>
      <c r="F6" s="85"/>
      <c r="G6" s="85"/>
    </row>
    <row r="7" spans="1:5" ht="12.75">
      <c r="A7" s="95"/>
      <c r="B7" s="96" t="s">
        <v>122</v>
      </c>
      <c r="C7" s="97" t="s">
        <v>0</v>
      </c>
      <c r="D7" s="78" t="e">
        <f>D6/D5</f>
        <v>#DIV/0!</v>
      </c>
      <c r="E7" s="98"/>
    </row>
    <row r="8" spans="1:5" ht="12.75">
      <c r="A8" s="95"/>
      <c r="B8" s="99"/>
      <c r="C8" s="100"/>
      <c r="D8" s="101"/>
      <c r="E8" s="98"/>
    </row>
    <row r="9" spans="1:5" ht="15.75">
      <c r="A9" s="95"/>
      <c r="B9" s="92" t="s">
        <v>119</v>
      </c>
      <c r="C9" s="102"/>
      <c r="D9" s="103"/>
      <c r="E9" s="98"/>
    </row>
    <row r="10" spans="1:5" ht="12.75">
      <c r="A10" s="95"/>
      <c r="B10" s="129" t="s">
        <v>123</v>
      </c>
      <c r="C10" s="130" t="s">
        <v>124</v>
      </c>
      <c r="D10" s="49"/>
      <c r="E10" s="98"/>
    </row>
    <row r="11" spans="1:5" ht="12.75">
      <c r="A11" s="95"/>
      <c r="B11" s="129" t="s">
        <v>125</v>
      </c>
      <c r="C11" s="76"/>
      <c r="D11" s="104">
        <f>SUM(D12:D17)</f>
        <v>0</v>
      </c>
      <c r="E11" s="98"/>
    </row>
    <row r="12" spans="1:5" ht="12.75">
      <c r="A12" s="95"/>
      <c r="B12" s="132" t="s">
        <v>126</v>
      </c>
      <c r="C12" s="76" t="s">
        <v>0</v>
      </c>
      <c r="D12" s="49"/>
      <c r="E12" s="98"/>
    </row>
    <row r="13" spans="1:5" ht="12.75">
      <c r="A13" s="95"/>
      <c r="B13" s="132" t="s">
        <v>127</v>
      </c>
      <c r="C13" s="76" t="s">
        <v>0</v>
      </c>
      <c r="D13" s="49"/>
      <c r="E13" s="98"/>
    </row>
    <row r="14" spans="1:5" ht="12.75">
      <c r="A14" s="95"/>
      <c r="B14" s="132" t="s">
        <v>128</v>
      </c>
      <c r="C14" s="76" t="s">
        <v>0</v>
      </c>
      <c r="D14" s="49"/>
      <c r="E14" s="98"/>
    </row>
    <row r="15" spans="1:5" ht="12.75">
      <c r="A15" s="95"/>
      <c r="B15" s="132" t="s">
        <v>129</v>
      </c>
      <c r="C15" s="76" t="s">
        <v>0</v>
      </c>
      <c r="D15" s="120"/>
      <c r="E15" s="98"/>
    </row>
    <row r="16" spans="1:5" ht="12.75">
      <c r="A16" s="95"/>
      <c r="B16" s="132" t="s">
        <v>130</v>
      </c>
      <c r="C16" s="76" t="s">
        <v>0</v>
      </c>
      <c r="D16" s="49"/>
      <c r="E16" s="98"/>
    </row>
    <row r="17" spans="1:5" ht="12.75">
      <c r="A17" s="95"/>
      <c r="B17" s="132" t="s">
        <v>104</v>
      </c>
      <c r="C17" s="76" t="s">
        <v>0</v>
      </c>
      <c r="D17" s="49"/>
      <c r="E17" s="98"/>
    </row>
    <row r="18" spans="1:7" ht="12.75">
      <c r="A18" s="95"/>
      <c r="B18" s="75" t="s">
        <v>120</v>
      </c>
      <c r="C18" s="130" t="s">
        <v>54</v>
      </c>
      <c r="D18" s="49"/>
      <c r="E18" s="98"/>
      <c r="G18" s="109"/>
    </row>
    <row r="19" spans="1:5" ht="13.5" thickBot="1">
      <c r="A19" s="95"/>
      <c r="B19" s="96" t="s">
        <v>122</v>
      </c>
      <c r="C19" s="105" t="s">
        <v>0</v>
      </c>
      <c r="D19" s="106" t="e">
        <f>(D10*Data!D5/365+'Transportation Costs'!D11)/'Transportation Costs'!D18</f>
        <v>#DIV/0!</v>
      </c>
      <c r="E19" s="98"/>
    </row>
    <row r="20" spans="2:5" ht="12.75">
      <c r="B20" s="107"/>
      <c r="C20" s="107"/>
      <c r="D20" s="131" t="s">
        <v>106</v>
      </c>
      <c r="E20" s="108"/>
    </row>
  </sheetData>
  <sheetProtection password="9094" sheet="1"/>
  <mergeCells count="1">
    <mergeCell ref="B2:D2"/>
  </mergeCells>
  <hyperlinks>
    <hyperlink ref="D20" location="Dane!D13" display="Powrót"/>
  </hyperlinks>
  <printOptions/>
  <pageMargins left="0.75" right="0.75" top="1" bottom="1" header="0.5" footer="0.5"/>
  <pageSetup horizontalDpi="600" verticalDpi="600" orientation="portrait" paperSize="9" scale="99" r:id="rId1"/>
  <headerFooter alignWithMargins="0">
    <oddFooter>&amp;LECR Polska   Arkusz Paletowy&amp;CKoszt transportu&amp;R&amp;D</oddFooter>
  </headerFooter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ECR Polska / Instytut Logistyki i Magazynowania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Paletowy</dc:title>
  <dc:subject>Proste i skuteczne narzędzie do obliczania kosztów użytkowania palet EUR.</dc:subject>
  <dc:creator>Mateusz Boruta, Tomasz Magryn, Wojciech Przybycin</dc:creator>
  <cp:keywords/>
  <dc:description>v. 1.02
2009-05-20
v. 1.01
2007-01-11
2007-01-11</dc:description>
  <cp:lastModifiedBy>ecrbaltic</cp:lastModifiedBy>
  <cp:lastPrinted>2006-12-07T14:43:34Z</cp:lastPrinted>
  <dcterms:created xsi:type="dcterms:W3CDTF">2006-09-11T10:06:27Z</dcterms:created>
  <dcterms:modified xsi:type="dcterms:W3CDTF">2012-08-22T20:21:24Z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